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461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<sst xmlns="http://schemas.openxmlformats.org/spreadsheetml/2006/main" count="87" uniqueCount="68">
  <si>
    <t>Lack of energy</t>
  </si>
  <si>
    <t>Illness more than twice a year</t>
  </si>
  <si>
    <t>Body odor and/or bad breath</t>
  </si>
  <si>
    <t>Eat meat more than 3 times a week</t>
  </si>
  <si>
    <t>Monthly female concerns</t>
  </si>
  <si>
    <t>Recent or frequent use of antibiotics</t>
  </si>
  <si>
    <t>Regular consumption of alcohol</t>
  </si>
  <si>
    <t>Frequent mood swings</t>
  </si>
  <si>
    <t>Food allergies</t>
  </si>
  <si>
    <t>Bags under eyes</t>
  </si>
  <si>
    <t>Smoking</t>
  </si>
  <si>
    <t>Poor concentration or memory</t>
  </si>
  <si>
    <t>Poor resistance to disease</t>
  </si>
  <si>
    <t>Belching or gas after meals</t>
  </si>
  <si>
    <t>Stressful lifestyle</t>
  </si>
  <si>
    <t>Skin/complexion problems</t>
  </si>
  <si>
    <t>Cravings for sweets, salt or junk foods</t>
  </si>
  <si>
    <t>Regular consumption of dairy products</t>
  </si>
  <si>
    <t>Too little sleep or restless sleep</t>
  </si>
  <si>
    <t>Menopausal concerns</t>
  </si>
  <si>
    <t>Frequent urination or urinary concerns</t>
  </si>
  <si>
    <t>Age-related hair loss</t>
  </si>
  <si>
    <t>Sore or painful joints</t>
  </si>
  <si>
    <t>Difficulty in maintaining ideal weight</t>
  </si>
  <si>
    <t>Low endurance/stamina</t>
  </si>
  <si>
    <t>Lack of a balanced diet</t>
  </si>
  <si>
    <t>Slow recovery from illness</t>
  </si>
  <si>
    <t>Lack of appetite</t>
  </si>
  <si>
    <t>Low sex drive</t>
  </si>
  <si>
    <t>Brittle or easily broken fingernails</t>
  </si>
  <si>
    <t>Dry, damaged or dull hair</t>
  </si>
  <si>
    <t>High-fat diet</t>
  </si>
  <si>
    <t>Unsettled, apprehensive, pressured</t>
  </si>
  <si>
    <t>Low-fiber diet</t>
  </si>
  <si>
    <t>Muscle cramps or spasms</t>
  </si>
  <si>
    <t>Feeling out of control</t>
  </si>
  <si>
    <t>Food/chemical sensitivities</t>
  </si>
  <si>
    <t>Recurrent yeast/fungal concerns</t>
  </si>
  <si>
    <t>Weak bones, teeth or cartilage</t>
  </si>
  <si>
    <t>Suffer from anxiety or worry</t>
  </si>
  <si>
    <t>Easily irritated or angered</t>
  </si>
  <si>
    <t>Don't exercise regularly</t>
  </si>
  <si>
    <t>Respiratory concerns</t>
  </si>
  <si>
    <t>Dig</t>
  </si>
  <si>
    <t>Int</t>
  </si>
  <si>
    <t>Circ</t>
  </si>
  <si>
    <t>Ner</t>
  </si>
  <si>
    <t>Imm</t>
  </si>
  <si>
    <t>Resp</t>
  </si>
  <si>
    <t>Urin</t>
  </si>
  <si>
    <t>Glan</t>
  </si>
  <si>
    <t>Stru</t>
  </si>
  <si>
    <t>Very Good</t>
  </si>
  <si>
    <t>Good</t>
  </si>
  <si>
    <t>Fair</t>
  </si>
  <si>
    <t>Poor</t>
  </si>
  <si>
    <t>Very Poor</t>
  </si>
  <si>
    <t>Determine your areas of strength or weakness based on your numbers for each system on the chart below</t>
  </si>
  <si>
    <t xml:space="preserve">For any statement that applies to you, check all boxes in that row that are not shaded. </t>
  </si>
  <si>
    <t>Totals</t>
  </si>
  <si>
    <t>Body System</t>
  </si>
  <si>
    <t>If filling out electronically: Open this file in Excel, put a "1" in the second column for any symtom that applies then save the form with a new name and email it to me or, print the form.</t>
  </si>
  <si>
    <t>Yes</t>
  </si>
  <si>
    <t>Difficulty digesting certain foods</t>
  </si>
  <si>
    <t>Feeling low, uninterested or moody</t>
  </si>
  <si>
    <t>Fewer than 2 bowel movements per day</t>
  </si>
  <si>
    <t>Exposure to air pollution daily</t>
  </si>
  <si>
    <t>Caffeinated beverage (16 oz.) daily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</si>
</sst>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gray0625"/>
    </fill>
  </fills>
  <borders count="23">
    <border>
      <left/>
      <right/>
      <top/>
      <bottom/>
      <diagonal/>
    </border>
    <border>
      <left style="thin"/>
      <right style="dashed"/>
      <top style="thin"/>
      <bottom style="dashed"/>
    </border>
    <border>
      <left style="dashed"/>
      <right style="dashed"/>
      <top style="thin"/>
      <bottom style="dashed"/>
    </border>
    <border>
      <left style="dashed"/>
      <right style="thin"/>
      <top style="thin"/>
      <bottom style="dashed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dashed"/>
      <bottom style="hair"/>
    </border>
    <border>
      <left style="hair"/>
      <right style="hair"/>
      <top style="dashed"/>
      <bottom style="hair"/>
    </border>
    <border>
      <left style="hair"/>
      <right style="thin"/>
      <top style="dashed"/>
      <bottom style="hair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0" fillId="0" borderId="0" xfId="0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8" xfId="0" applyBorder="1" applyAlignment="1">
      <alignment/>
    </xf>
    <xf numFmtId="0" fontId="0" fillId="0" borderId="8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2" fillId="0" borderId="21" xfId="0" applyFont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2" fillId="0" borderId="12" xfId="0" applyFont="1" applyBorder="1" applyAlignment="1">
      <alignment/>
    </xf>
    <xf numFmtId="0" fontId="0" fillId="2" borderId="13" xfId="0" applyFill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2" fillId="0" borderId="22" xfId="0" applyFont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0" xfId="0" applyAlignment="1">
      <alignment vertical="top" wrapText="1"/>
    </xf>
    <xf numFmtId="0" fontId="2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8"/>
  <sheetViews>
    <sheetView tabSelected="1" view="pageBreakPreview" zoomScale="60" zoomScaleNormal="85" workbookViewId="0" topLeftCell="A1">
      <selection activeCell="A44" sqref="A44"/>
    </sheetView>
  </sheetViews>
  <sheetFormatPr defaultColWidth="9.140625" defaultRowHeight="12.75"/>
  <cols>
    <col min="1" max="1" width="36.8515625" style="0" customWidth="1"/>
    <col min="2" max="2" width="4.140625" style="0" customWidth="1"/>
    <col min="3" max="11" width="5.7109375" style="0" customWidth="1"/>
  </cols>
  <sheetData>
    <row r="1" spans="1:11" ht="12.75">
      <c r="A1" s="44" t="s">
        <v>58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ht="25.5" customHeight="1">
      <c r="A2" s="39" t="s">
        <v>61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ht="12.75" customHeight="1">
      <c r="A3" s="38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12.75">
      <c r="A4" s="33" t="s">
        <v>60</v>
      </c>
      <c r="B4" s="8" t="s">
        <v>62</v>
      </c>
      <c r="C4" s="36" t="s">
        <v>43</v>
      </c>
      <c r="D4" s="7" t="s">
        <v>44</v>
      </c>
      <c r="E4" s="7" t="s">
        <v>45</v>
      </c>
      <c r="F4" s="7" t="s">
        <v>46</v>
      </c>
      <c r="G4" s="7" t="s">
        <v>47</v>
      </c>
      <c r="H4" s="7" t="s">
        <v>48</v>
      </c>
      <c r="I4" s="7" t="s">
        <v>49</v>
      </c>
      <c r="J4" s="7" t="s">
        <v>50</v>
      </c>
      <c r="K4" s="8" t="s">
        <v>51</v>
      </c>
    </row>
    <row r="5" spans="1:11" ht="12.75">
      <c r="A5" s="9" t="s">
        <v>0</v>
      </c>
      <c r="B5" s="13"/>
      <c r="C5" s="20">
        <f>IF(B5=1,1,"")</f>
      </c>
      <c r="D5" s="34"/>
      <c r="E5" s="10">
        <f>IF(B5=1,1,"")</f>
      </c>
      <c r="F5" s="10">
        <f>IF(B5=1,1,"")</f>
      </c>
      <c r="G5" s="10">
        <f>IF(B5=1,1,"")</f>
      </c>
      <c r="H5" s="34"/>
      <c r="I5" s="34"/>
      <c r="J5" s="10">
        <f>IF(B5=1,1,"")</f>
      </c>
      <c r="K5" s="35"/>
    </row>
    <row r="6" spans="1:11" ht="12.75">
      <c r="A6" s="9" t="s">
        <v>1</v>
      </c>
      <c r="B6" s="13"/>
      <c r="C6" s="37"/>
      <c r="D6" s="34"/>
      <c r="E6" s="34"/>
      <c r="F6" s="34"/>
      <c r="G6" s="10">
        <f>IF(B6=1,1,"")</f>
      </c>
      <c r="H6" s="34"/>
      <c r="I6" s="34"/>
      <c r="J6" s="34"/>
      <c r="K6" s="35"/>
    </row>
    <row r="7" spans="1:11" ht="12.75">
      <c r="A7" s="9" t="s">
        <v>2</v>
      </c>
      <c r="B7" s="13"/>
      <c r="C7" s="20">
        <f>IF(B7=1,1,"")</f>
      </c>
      <c r="D7" s="10">
        <f>IF(B7=1,1,"")</f>
      </c>
      <c r="E7" s="34"/>
      <c r="F7" s="34"/>
      <c r="G7" s="34"/>
      <c r="H7" s="10">
        <f>IF(B7=1,1,"")</f>
      </c>
      <c r="I7" s="10">
        <f>IF(B7=1,1,"")</f>
      </c>
      <c r="J7" s="34"/>
      <c r="K7" s="35"/>
    </row>
    <row r="8" spans="1:11" ht="12.75">
      <c r="A8" s="9" t="s">
        <v>63</v>
      </c>
      <c r="B8" s="13"/>
      <c r="C8" s="20">
        <f>IF(B8=1,1,"")</f>
      </c>
      <c r="D8" s="34"/>
      <c r="E8" s="34"/>
      <c r="F8" s="34"/>
      <c r="G8" s="10">
        <f>IF(B8=1,1,"")</f>
      </c>
      <c r="H8" s="34"/>
      <c r="I8" s="34"/>
      <c r="J8" s="34"/>
      <c r="K8" s="35"/>
    </row>
    <row r="9" spans="1:11" ht="12.75">
      <c r="A9" s="9" t="s">
        <v>3</v>
      </c>
      <c r="B9" s="13"/>
      <c r="C9" s="37"/>
      <c r="D9" s="10">
        <f>IF(B9=1,1,"")</f>
      </c>
      <c r="E9" s="10">
        <f>IF(B9=1,1,"")</f>
      </c>
      <c r="F9" s="34"/>
      <c r="G9" s="34"/>
      <c r="H9" s="10">
        <f>IF(B9=1,1,"")</f>
      </c>
      <c r="I9" s="34"/>
      <c r="J9" s="34"/>
      <c r="K9" s="35"/>
    </row>
    <row r="10" spans="1:11" ht="12.75">
      <c r="A10" s="9" t="s">
        <v>4</v>
      </c>
      <c r="B10" s="13"/>
      <c r="C10" s="37"/>
      <c r="D10" s="10">
        <f>IF(B10=1,1,"")</f>
      </c>
      <c r="E10" s="34"/>
      <c r="F10" s="34"/>
      <c r="G10" s="34"/>
      <c r="H10" s="34"/>
      <c r="I10" s="10">
        <f>IF(B10=1,1,"")</f>
      </c>
      <c r="J10" s="10">
        <f>IF(B10=1,1,"")</f>
      </c>
      <c r="K10" s="35"/>
    </row>
    <row r="11" spans="1:11" ht="12.75">
      <c r="A11" s="9" t="s">
        <v>5</v>
      </c>
      <c r="B11" s="13"/>
      <c r="C11" s="37"/>
      <c r="D11" s="10">
        <f>IF(B11=1,1,"")</f>
      </c>
      <c r="E11" s="34"/>
      <c r="F11" s="34"/>
      <c r="G11" s="10">
        <f>IF(B11=1,1,"")</f>
      </c>
      <c r="H11" s="34"/>
      <c r="I11" s="34"/>
      <c r="J11" s="34"/>
      <c r="K11" s="35"/>
    </row>
    <row r="12" spans="1:11" ht="12.75">
      <c r="A12" s="9" t="s">
        <v>6</v>
      </c>
      <c r="B12" s="13"/>
      <c r="C12" s="37"/>
      <c r="D12" s="34"/>
      <c r="E12" s="34"/>
      <c r="F12" s="10">
        <f>IF(B12=1,1,"")</f>
      </c>
      <c r="G12" s="34"/>
      <c r="H12" s="34"/>
      <c r="I12" s="34"/>
      <c r="J12" s="10">
        <f>IF(B12=1,1,"")</f>
      </c>
      <c r="K12" s="35"/>
    </row>
    <row r="13" spans="1:11" ht="12.75">
      <c r="A13" s="9" t="s">
        <v>7</v>
      </c>
      <c r="B13" s="13"/>
      <c r="C13" s="37"/>
      <c r="D13" s="34"/>
      <c r="E13" s="34"/>
      <c r="F13" s="10">
        <f>IF(B13=1,1,"")</f>
      </c>
      <c r="G13" s="34"/>
      <c r="H13" s="34"/>
      <c r="I13" s="34"/>
      <c r="J13" s="10">
        <f>IF(B13=1,1,"")</f>
      </c>
      <c r="K13" s="35"/>
    </row>
    <row r="14" spans="1:11" ht="12.75">
      <c r="A14" s="9" t="s">
        <v>8</v>
      </c>
      <c r="B14" s="13"/>
      <c r="C14" s="20">
        <f>IF(B14=1,1,"")</f>
      </c>
      <c r="D14" s="34"/>
      <c r="E14" s="34"/>
      <c r="F14" s="34"/>
      <c r="G14" s="10">
        <f>IF(B14=1,1,"")</f>
      </c>
      <c r="H14" s="10">
        <f>IF(B14=1,1,"")</f>
      </c>
      <c r="I14" s="34"/>
      <c r="J14" s="34"/>
      <c r="K14" s="35"/>
    </row>
    <row r="15" spans="1:11" ht="12.75">
      <c r="A15" s="9" t="s">
        <v>9</v>
      </c>
      <c r="B15" s="13"/>
      <c r="C15" s="37"/>
      <c r="D15" s="34"/>
      <c r="E15" s="10">
        <f>IF(B15=1,1,"")</f>
      </c>
      <c r="F15" s="10">
        <f aca="true" t="shared" si="0" ref="F15:F26">IF(B15=1,1,"")</f>
      </c>
      <c r="G15" s="34"/>
      <c r="H15" s="34"/>
      <c r="I15" s="10">
        <f>IF(B15=1,1,"")</f>
      </c>
      <c r="J15" s="34"/>
      <c r="K15" s="35"/>
    </row>
    <row r="16" spans="1:11" ht="12.75">
      <c r="A16" s="9" t="s">
        <v>10</v>
      </c>
      <c r="B16" s="13"/>
      <c r="C16" s="37"/>
      <c r="D16" s="34"/>
      <c r="E16" s="10">
        <f>IF(B16=1,1,"")</f>
      </c>
      <c r="F16" s="10">
        <f t="shared" si="0"/>
      </c>
      <c r="G16" s="34"/>
      <c r="H16" s="10">
        <f>IF(B16=1,1,"")</f>
      </c>
      <c r="I16" s="34"/>
      <c r="J16" s="34"/>
      <c r="K16" s="35"/>
    </row>
    <row r="17" spans="1:11" ht="12.75">
      <c r="A17" s="9" t="s">
        <v>11</v>
      </c>
      <c r="B17" s="13"/>
      <c r="C17" s="37"/>
      <c r="D17" s="34"/>
      <c r="E17" s="10">
        <f>IF(B17=1,1,"")</f>
      </c>
      <c r="F17" s="10">
        <f t="shared" si="0"/>
      </c>
      <c r="G17" s="34"/>
      <c r="H17" s="34"/>
      <c r="I17" s="34"/>
      <c r="J17" s="10">
        <f>IF(B17=1,1,"")</f>
      </c>
      <c r="K17" s="35"/>
    </row>
    <row r="18" spans="1:11" ht="12.75">
      <c r="A18" s="9" t="s">
        <v>12</v>
      </c>
      <c r="B18" s="13"/>
      <c r="C18" s="20">
        <f>IF(B18=1,1,"")</f>
      </c>
      <c r="D18" s="34"/>
      <c r="E18" s="34"/>
      <c r="F18" s="34"/>
      <c r="G18" s="10">
        <f>IF(B18=1,1,"")</f>
      </c>
      <c r="H18" s="34"/>
      <c r="I18" s="34"/>
      <c r="J18" s="34"/>
      <c r="K18" s="35"/>
    </row>
    <row r="19" spans="1:11" ht="12.75">
      <c r="A19" s="9" t="s">
        <v>13</v>
      </c>
      <c r="B19" s="13"/>
      <c r="C19" s="20">
        <f>IF(B19=1,1,"")</f>
      </c>
      <c r="D19" s="34"/>
      <c r="E19" s="34"/>
      <c r="F19" s="34"/>
      <c r="G19" s="10">
        <f>IF(B19=1,1,"")</f>
      </c>
      <c r="H19" s="34"/>
      <c r="I19" s="34"/>
      <c r="J19" s="34"/>
      <c r="K19" s="35"/>
    </row>
    <row r="20" spans="1:11" ht="12.75">
      <c r="A20" s="9" t="s">
        <v>14</v>
      </c>
      <c r="B20" s="13"/>
      <c r="C20" s="37"/>
      <c r="D20" s="34"/>
      <c r="E20" s="10">
        <f>IF(B20=1,1,"")</f>
      </c>
      <c r="F20" s="10">
        <f t="shared" si="0"/>
      </c>
      <c r="G20" s="10">
        <f>IF(B20=1,1,"")</f>
      </c>
      <c r="H20" s="34"/>
      <c r="I20" s="34"/>
      <c r="J20" s="10">
        <f>IF(B20=1,1,"")</f>
      </c>
      <c r="K20" s="35"/>
    </row>
    <row r="21" spans="1:11" ht="12.75">
      <c r="A21" s="9" t="s">
        <v>15</v>
      </c>
      <c r="B21" s="13"/>
      <c r="C21" s="20">
        <f>IF(B21=1,1,"")</f>
      </c>
      <c r="D21" s="10">
        <f>IF(B21=1,1,"")</f>
      </c>
      <c r="E21" s="34"/>
      <c r="F21" s="34"/>
      <c r="G21" s="34"/>
      <c r="H21" s="34"/>
      <c r="I21" s="10">
        <f>IF(B21=1,1,"")</f>
      </c>
      <c r="J21" s="10">
        <f>IF(B21=1,1,"")</f>
      </c>
      <c r="K21" s="13">
        <f>IF(B21=1,1,"")</f>
      </c>
    </row>
    <row r="22" spans="1:11" ht="12.75">
      <c r="A22" s="9" t="s">
        <v>16</v>
      </c>
      <c r="B22" s="13"/>
      <c r="C22" s="37"/>
      <c r="D22" s="34"/>
      <c r="E22" s="34"/>
      <c r="F22" s="10">
        <f t="shared" si="0"/>
      </c>
      <c r="G22" s="34"/>
      <c r="H22" s="34"/>
      <c r="I22" s="34"/>
      <c r="J22" s="10">
        <f>IF(B22=1,1,"")</f>
      </c>
      <c r="K22" s="35"/>
    </row>
    <row r="23" spans="1:11" ht="12.75">
      <c r="A23" s="9" t="s">
        <v>17</v>
      </c>
      <c r="B23" s="13"/>
      <c r="C23" s="37"/>
      <c r="D23" s="10">
        <f>IF(B23=1,1,"")</f>
      </c>
      <c r="E23" s="34"/>
      <c r="F23" s="34"/>
      <c r="G23" s="34"/>
      <c r="H23" s="10">
        <f>IF(B23=1,1,"")</f>
      </c>
      <c r="I23" s="34"/>
      <c r="J23" s="34"/>
      <c r="K23" s="35"/>
    </row>
    <row r="24" spans="1:11" ht="12.75">
      <c r="A24" s="9" t="s">
        <v>64</v>
      </c>
      <c r="B24" s="13"/>
      <c r="C24" s="37"/>
      <c r="D24" s="10">
        <f>IF(B24=1,1,"")</f>
      </c>
      <c r="E24" s="34"/>
      <c r="F24" s="10">
        <f t="shared" si="0"/>
      </c>
      <c r="G24" s="34"/>
      <c r="H24" s="34"/>
      <c r="I24" s="34"/>
      <c r="J24" s="34"/>
      <c r="K24" s="35"/>
    </row>
    <row r="25" spans="1:11" ht="12.75">
      <c r="A25" s="9" t="s">
        <v>18</v>
      </c>
      <c r="B25" s="13"/>
      <c r="C25" s="37"/>
      <c r="D25" s="34"/>
      <c r="E25" s="34"/>
      <c r="F25" s="10">
        <f t="shared" si="0"/>
      </c>
      <c r="G25" s="34"/>
      <c r="H25" s="34"/>
      <c r="I25" s="34"/>
      <c r="J25" s="10">
        <f>IF(B25=1,1,"")</f>
      </c>
      <c r="K25" s="35"/>
    </row>
    <row r="26" spans="1:11" ht="12.75">
      <c r="A26" s="9" t="s">
        <v>19</v>
      </c>
      <c r="B26" s="13"/>
      <c r="C26" s="37"/>
      <c r="D26" s="34"/>
      <c r="E26" s="34"/>
      <c r="F26" s="10">
        <f t="shared" si="0"/>
      </c>
      <c r="G26" s="34"/>
      <c r="H26" s="34"/>
      <c r="I26" s="34"/>
      <c r="J26" s="10">
        <f>IF(B26=1,1,"")</f>
      </c>
      <c r="K26" s="13">
        <f>IF(B26=1,1,"")</f>
      </c>
    </row>
    <row r="27" spans="1:11" ht="12.75">
      <c r="A27" s="9" t="s">
        <v>20</v>
      </c>
      <c r="B27" s="13"/>
      <c r="C27" s="37"/>
      <c r="D27" s="34"/>
      <c r="E27" s="34"/>
      <c r="F27" s="34"/>
      <c r="G27" s="34"/>
      <c r="H27" s="34"/>
      <c r="I27" s="10">
        <f>IF(B27=1,1,"")</f>
      </c>
      <c r="J27" s="34"/>
      <c r="K27" s="35"/>
    </row>
    <row r="28" spans="1:11" ht="12.75">
      <c r="A28" s="9" t="s">
        <v>21</v>
      </c>
      <c r="B28" s="13"/>
      <c r="C28" s="37"/>
      <c r="D28" s="34"/>
      <c r="E28" s="10">
        <f>IF(B28=1,1,"")</f>
      </c>
      <c r="F28" s="10">
        <f>IF(B28=1,1,"")</f>
      </c>
      <c r="G28" s="34"/>
      <c r="H28" s="34"/>
      <c r="I28" s="34"/>
      <c r="J28" s="10">
        <f>IF(B28=1,1,"")</f>
      </c>
      <c r="K28" s="13">
        <f>IF(B28=1,1,"")</f>
      </c>
    </row>
    <row r="29" spans="1:11" ht="12.75">
      <c r="A29" s="9" t="s">
        <v>22</v>
      </c>
      <c r="B29" s="13"/>
      <c r="C29" s="37"/>
      <c r="D29" s="34"/>
      <c r="E29" s="10">
        <f>IF(B29=1,1,"")</f>
      </c>
      <c r="F29" s="34"/>
      <c r="G29" s="10">
        <f>IF(B29=1,1,"")</f>
      </c>
      <c r="H29" s="34"/>
      <c r="I29" s="34"/>
      <c r="J29" s="34"/>
      <c r="K29" s="13">
        <f>IF(B29=1,1,"")</f>
      </c>
    </row>
    <row r="30" spans="1:11" ht="12.75">
      <c r="A30" s="9" t="s">
        <v>23</v>
      </c>
      <c r="B30" s="13"/>
      <c r="C30" s="37"/>
      <c r="D30" s="34"/>
      <c r="E30" s="34"/>
      <c r="F30" s="10">
        <f>IF(B30=1,1,"")</f>
      </c>
      <c r="G30" s="10">
        <f>IF(B30=1,1,"")</f>
      </c>
      <c r="H30" s="34"/>
      <c r="I30" s="34"/>
      <c r="J30" s="10">
        <f>IF(B30=1,1,"")</f>
      </c>
      <c r="K30" s="13">
        <f>IF(B30=1,1,"")</f>
      </c>
    </row>
    <row r="31" spans="1:11" ht="12.75">
      <c r="A31" s="9" t="s">
        <v>24</v>
      </c>
      <c r="B31" s="13"/>
      <c r="C31" s="37"/>
      <c r="D31" s="34"/>
      <c r="E31" s="10">
        <f>IF(B31=1,1,"")</f>
      </c>
      <c r="F31" s="34"/>
      <c r="G31" s="34"/>
      <c r="H31" s="10">
        <f>IF(B31=1,1,"")</f>
      </c>
      <c r="I31" s="34"/>
      <c r="J31" s="34"/>
      <c r="K31" s="13">
        <f>IF(B31=1,1,"")</f>
      </c>
    </row>
    <row r="32" spans="1:11" ht="12.75">
      <c r="A32" s="9" t="s">
        <v>25</v>
      </c>
      <c r="B32" s="13"/>
      <c r="C32" s="20">
        <f>IF(B32=1,1,"")</f>
      </c>
      <c r="D32" s="10">
        <f>IF(B32=1,1,"")</f>
      </c>
      <c r="E32" s="34"/>
      <c r="F32" s="34"/>
      <c r="G32" s="34"/>
      <c r="H32" s="34"/>
      <c r="I32" s="34"/>
      <c r="J32" s="10">
        <f>IF(B32=1,1,"")</f>
      </c>
      <c r="K32" s="35"/>
    </row>
    <row r="33" spans="1:11" ht="12.75">
      <c r="A33" s="9" t="s">
        <v>26</v>
      </c>
      <c r="B33" s="13"/>
      <c r="C33" s="37"/>
      <c r="D33" s="10">
        <f>IF(B33=1,1,"")</f>
      </c>
      <c r="E33" s="10">
        <f>IF(B33=1,1,"")</f>
      </c>
      <c r="F33" s="34"/>
      <c r="G33" s="10">
        <f>IF(B33=1,1,"")</f>
      </c>
      <c r="H33" s="34"/>
      <c r="I33" s="34"/>
      <c r="J33" s="10">
        <f>IF(B33=1,1,"")</f>
      </c>
      <c r="K33" s="35"/>
    </row>
    <row r="34" spans="1:11" ht="12.75">
      <c r="A34" s="9" t="s">
        <v>65</v>
      </c>
      <c r="B34" s="13"/>
      <c r="C34" s="20">
        <f>IF(B34=1,1,"")</f>
      </c>
      <c r="D34" s="10">
        <f>IF(B34=1,1,"")</f>
      </c>
      <c r="E34" s="34"/>
      <c r="F34" s="10">
        <f>IF(B34=1,1,"")</f>
      </c>
      <c r="G34" s="34"/>
      <c r="H34" s="34"/>
      <c r="I34" s="34"/>
      <c r="J34" s="34"/>
      <c r="K34" s="35"/>
    </row>
    <row r="35" spans="1:11" ht="12.75">
      <c r="A35" s="9" t="s">
        <v>27</v>
      </c>
      <c r="B35" s="13"/>
      <c r="C35" s="20">
        <f>IF(B35=1,1,"")</f>
      </c>
      <c r="D35" s="34"/>
      <c r="E35" s="34"/>
      <c r="F35" s="10">
        <f>IF(B35=1,1,"")</f>
      </c>
      <c r="G35" s="34"/>
      <c r="H35" s="34"/>
      <c r="I35" s="34"/>
      <c r="J35" s="10">
        <f>IF(B35=1,1,"")</f>
      </c>
      <c r="K35" s="35"/>
    </row>
    <row r="36" spans="1:11" ht="12.75">
      <c r="A36" s="9" t="s">
        <v>28</v>
      </c>
      <c r="B36" s="13"/>
      <c r="C36" s="37"/>
      <c r="D36" s="34"/>
      <c r="E36" s="34"/>
      <c r="F36" s="34"/>
      <c r="G36" s="34"/>
      <c r="H36" s="34"/>
      <c r="I36" s="34"/>
      <c r="J36" s="10">
        <f>IF(B36=1,1,"")</f>
      </c>
      <c r="K36" s="35"/>
    </row>
    <row r="37" spans="1:11" ht="12.75">
      <c r="A37" s="9" t="s">
        <v>29</v>
      </c>
      <c r="B37" s="13"/>
      <c r="C37" s="20">
        <f>IF(B37=1,1,"")</f>
      </c>
      <c r="D37" s="34"/>
      <c r="E37" s="34"/>
      <c r="F37" s="34"/>
      <c r="G37" s="34"/>
      <c r="H37" s="34"/>
      <c r="I37" s="34"/>
      <c r="J37" s="34"/>
      <c r="K37" s="13">
        <f>IF(B37=1,1,"")</f>
      </c>
    </row>
    <row r="38" spans="1:11" ht="12.75">
      <c r="A38" s="9" t="s">
        <v>30</v>
      </c>
      <c r="B38" s="13"/>
      <c r="C38" s="20">
        <f>IF(B38=1,1,"")</f>
      </c>
      <c r="D38" s="34"/>
      <c r="E38" s="34"/>
      <c r="F38" s="34"/>
      <c r="G38" s="34"/>
      <c r="H38" s="34"/>
      <c r="I38" s="10">
        <f>IF(B38=1,1,"")</f>
      </c>
      <c r="J38" s="34"/>
      <c r="K38" s="35"/>
    </row>
    <row r="39" spans="1:11" ht="12.75">
      <c r="A39" s="9" t="s">
        <v>31</v>
      </c>
      <c r="B39" s="13"/>
      <c r="C39" s="20">
        <f>IF(B39=1,1,"")</f>
      </c>
      <c r="D39" s="10">
        <f>IF(B39=1,1,"")</f>
      </c>
      <c r="E39" s="10">
        <f>IF(B39=1,1,"")</f>
      </c>
      <c r="F39" s="34"/>
      <c r="G39" s="34"/>
      <c r="H39" s="34"/>
      <c r="I39" s="34"/>
      <c r="J39" s="34"/>
      <c r="K39" s="35"/>
    </row>
    <row r="40" spans="1:11" ht="12.75">
      <c r="A40" s="9" t="s">
        <v>32</v>
      </c>
      <c r="B40" s="13"/>
      <c r="C40" s="37"/>
      <c r="D40" s="34"/>
      <c r="E40" s="34"/>
      <c r="F40" s="10">
        <f>IF(B40=1,1,"")</f>
      </c>
      <c r="G40" s="34"/>
      <c r="H40" s="34"/>
      <c r="I40" s="34"/>
      <c r="J40" s="10">
        <f>IF(B40=1,1,"")</f>
      </c>
      <c r="K40" s="35"/>
    </row>
    <row r="41" spans="1:11" ht="12.75">
      <c r="A41" s="9" t="s">
        <v>33</v>
      </c>
      <c r="B41" s="13"/>
      <c r="C41" s="37"/>
      <c r="D41" s="10">
        <f>IF(B41=1,1,"")</f>
      </c>
      <c r="E41" s="10">
        <f>IF(B41=1,1,"")</f>
      </c>
      <c r="F41" s="34"/>
      <c r="G41" s="34"/>
      <c r="H41" s="34"/>
      <c r="I41" s="34"/>
      <c r="J41" s="34"/>
      <c r="K41" s="35"/>
    </row>
    <row r="42" spans="1:11" ht="12.75">
      <c r="A42" s="9" t="s">
        <v>34</v>
      </c>
      <c r="B42" s="13"/>
      <c r="C42" s="37"/>
      <c r="D42" s="34"/>
      <c r="E42" s="34"/>
      <c r="F42" s="10">
        <f>IF(B42=1,1,"")</f>
      </c>
      <c r="G42" s="34"/>
      <c r="H42" s="34"/>
      <c r="I42" s="34"/>
      <c r="J42" s="34"/>
      <c r="K42" s="13">
        <f>IF(B42=1,1,"")</f>
      </c>
    </row>
    <row r="43" spans="1:11" ht="12.75">
      <c r="A43" s="9" t="s">
        <v>66</v>
      </c>
      <c r="B43" s="13"/>
      <c r="C43" s="37"/>
      <c r="D43" s="34"/>
      <c r="E43" s="34"/>
      <c r="F43" s="34"/>
      <c r="G43" s="10">
        <f>IF(B43=1,1,"")</f>
      </c>
      <c r="H43" s="10">
        <f>IF(B43=1,1,"")</f>
      </c>
      <c r="I43" s="34"/>
      <c r="J43" s="34"/>
      <c r="K43" s="35"/>
    </row>
    <row r="44" spans="1:11" ht="12.75">
      <c r="A44" s="9" t="s">
        <v>67</v>
      </c>
      <c r="B44" s="13"/>
      <c r="C44" s="37"/>
      <c r="D44" s="34"/>
      <c r="E44" s="34"/>
      <c r="F44" s="10">
        <f>IF(B44=1,1,"")</f>
      </c>
      <c r="G44" s="34"/>
      <c r="H44" s="34"/>
      <c r="I44" s="34"/>
      <c r="J44" s="10">
        <f>IF(B44=1,1,"")</f>
      </c>
      <c r="K44" s="13">
        <f>IF(B44=1,1,"")</f>
      </c>
    </row>
    <row r="45" spans="1:11" ht="12.75">
      <c r="A45" s="9" t="s">
        <v>35</v>
      </c>
      <c r="B45" s="13"/>
      <c r="C45" s="37"/>
      <c r="D45" s="34"/>
      <c r="E45" s="34"/>
      <c r="F45" s="10">
        <f>IF(B45=1,1,"")</f>
      </c>
      <c r="G45" s="10">
        <f>IF(B45=1,1,"")</f>
      </c>
      <c r="H45" s="34"/>
      <c r="I45" s="34"/>
      <c r="J45" s="34"/>
      <c r="K45" s="13">
        <f>IF(B45=1,1,"")</f>
      </c>
    </row>
    <row r="46" spans="1:11" ht="12.75">
      <c r="A46" s="9" t="s">
        <v>36</v>
      </c>
      <c r="B46" s="13"/>
      <c r="C46" s="20">
        <f>IF(B46=1,1,"")</f>
      </c>
      <c r="D46" s="10">
        <f>IF(B46=1,1,"")</f>
      </c>
      <c r="E46" s="34"/>
      <c r="F46" s="34"/>
      <c r="G46" s="10">
        <f>IF(B46=1,1,"")</f>
      </c>
      <c r="H46" s="34"/>
      <c r="I46" s="34"/>
      <c r="J46" s="34"/>
      <c r="K46" s="35"/>
    </row>
    <row r="47" spans="1:11" ht="12.75">
      <c r="A47" s="9" t="s">
        <v>37</v>
      </c>
      <c r="B47" s="13"/>
      <c r="C47" s="20">
        <f>IF(B47=1,1,"")</f>
      </c>
      <c r="D47" s="10">
        <f>IF(B47=1,1,"")</f>
      </c>
      <c r="E47" s="34"/>
      <c r="F47" s="34"/>
      <c r="G47" s="10">
        <f>IF(B47=1,1,"")</f>
      </c>
      <c r="H47" s="34"/>
      <c r="I47" s="34"/>
      <c r="J47" s="34"/>
      <c r="K47" s="35"/>
    </row>
    <row r="48" spans="1:11" ht="12.75">
      <c r="A48" s="9" t="s">
        <v>38</v>
      </c>
      <c r="B48" s="13"/>
      <c r="C48" s="20">
        <f>IF(B48=1,1,"")</f>
      </c>
      <c r="D48" s="34"/>
      <c r="E48" s="34"/>
      <c r="F48" s="34"/>
      <c r="G48" s="34"/>
      <c r="H48" s="34"/>
      <c r="I48" s="10">
        <f>IF(B48=1,1,"")</f>
      </c>
      <c r="J48" s="34"/>
      <c r="K48" s="13">
        <f>IF(B48=1,1,"")</f>
      </c>
    </row>
    <row r="49" spans="1:11" ht="12.75">
      <c r="A49" s="9" t="s">
        <v>39</v>
      </c>
      <c r="B49" s="13"/>
      <c r="C49" s="20">
        <f>IF(B49=1,1,"")</f>
      </c>
      <c r="D49" s="34"/>
      <c r="E49" s="34"/>
      <c r="F49" s="10">
        <f>IF(B49=1,1,"")</f>
      </c>
      <c r="G49" s="34"/>
      <c r="H49" s="34"/>
      <c r="I49" s="34"/>
      <c r="J49" s="34"/>
      <c r="K49" s="35"/>
    </row>
    <row r="50" spans="1:11" ht="12.75">
      <c r="A50" s="9" t="s">
        <v>40</v>
      </c>
      <c r="B50" s="13"/>
      <c r="C50" s="37"/>
      <c r="D50" s="10">
        <f>IF(B50=1,1,"")</f>
      </c>
      <c r="E50" s="34"/>
      <c r="F50" s="10">
        <f>IF(B50=1,1,"")</f>
      </c>
      <c r="G50" s="34"/>
      <c r="H50" s="34"/>
      <c r="I50" s="34"/>
      <c r="J50" s="10">
        <f>IF(B50=1,1,"")</f>
      </c>
      <c r="K50" s="35"/>
    </row>
    <row r="51" spans="1:11" ht="12.75">
      <c r="A51" s="9" t="s">
        <v>41</v>
      </c>
      <c r="B51" s="13"/>
      <c r="C51" s="37"/>
      <c r="D51" s="10">
        <f>IF(B51=1,1,"")</f>
      </c>
      <c r="E51" s="34"/>
      <c r="F51" s="10">
        <f>IF(B51=1,1,"")</f>
      </c>
      <c r="G51" s="34"/>
      <c r="H51" s="34"/>
      <c r="I51" s="34"/>
      <c r="J51" s="10">
        <f>IF(B51=1,1,"")</f>
      </c>
      <c r="K51" s="13">
        <f>IF(B51=1,1,"")</f>
      </c>
    </row>
    <row r="52" spans="1:11" ht="12.75">
      <c r="A52" s="9" t="s">
        <v>42</v>
      </c>
      <c r="B52" s="13"/>
      <c r="C52" s="37"/>
      <c r="D52" s="10">
        <f>IF(B52=1,1,"")</f>
      </c>
      <c r="E52" s="34"/>
      <c r="F52" s="10"/>
      <c r="G52" s="34"/>
      <c r="H52" s="10">
        <f>IF(B52=1,1,"")</f>
      </c>
      <c r="I52" s="34"/>
      <c r="J52" s="34"/>
      <c r="K52" s="35"/>
    </row>
    <row r="53" spans="1:11" ht="12.75">
      <c r="A53" s="16" t="s">
        <v>59</v>
      </c>
      <c r="B53" s="18"/>
      <c r="C53" s="21">
        <f aca="true" t="shared" si="1" ref="C53:K53">SUM(C5:C52)</f>
        <v>0</v>
      </c>
      <c r="D53" s="17">
        <f t="shared" si="1"/>
        <v>0</v>
      </c>
      <c r="E53" s="17">
        <f t="shared" si="1"/>
        <v>0</v>
      </c>
      <c r="F53" s="17">
        <f t="shared" si="1"/>
        <v>0</v>
      </c>
      <c r="G53" s="17">
        <f t="shared" si="1"/>
        <v>0</v>
      </c>
      <c r="H53" s="17">
        <f t="shared" si="1"/>
        <v>0</v>
      </c>
      <c r="I53" s="17">
        <f t="shared" si="1"/>
        <v>0</v>
      </c>
      <c r="J53" s="17">
        <f t="shared" si="1"/>
        <v>0</v>
      </c>
      <c r="K53" s="18">
        <f t="shared" si="1"/>
        <v>0</v>
      </c>
    </row>
    <row r="54" spans="1:11" ht="12.75">
      <c r="A54" s="2" t="s">
        <v>60</v>
      </c>
      <c r="B54" s="3"/>
      <c r="C54" s="4" t="s">
        <v>43</v>
      </c>
      <c r="D54" s="4" t="s">
        <v>44</v>
      </c>
      <c r="E54" s="4" t="s">
        <v>45</v>
      </c>
      <c r="F54" s="4" t="s">
        <v>46</v>
      </c>
      <c r="G54" s="4" t="s">
        <v>47</v>
      </c>
      <c r="H54" s="4" t="s">
        <v>48</v>
      </c>
      <c r="I54" s="4" t="s">
        <v>49</v>
      </c>
      <c r="J54" s="4" t="s">
        <v>50</v>
      </c>
      <c r="K54" s="5" t="s">
        <v>51</v>
      </c>
    </row>
    <row r="55" spans="1:11" ht="25.5" customHeight="1">
      <c r="A55" s="25"/>
      <c r="B55" s="26"/>
      <c r="C55" s="27" t="str">
        <f>IF(AND(C53&gt;=0,C53&lt;=2),"Very Good","")</f>
        <v>Very Good</v>
      </c>
      <c r="D55" s="27" t="str">
        <f aca="true" t="shared" si="2" ref="D55:J55">IF(AND(D53&gt;=0,D53&lt;=2),"Very Good","")</f>
        <v>Very Good</v>
      </c>
      <c r="E55" s="27" t="str">
        <f t="shared" si="2"/>
        <v>Very Good</v>
      </c>
      <c r="F55" s="27" t="str">
        <f t="shared" si="2"/>
        <v>Very Good</v>
      </c>
      <c r="G55" s="27" t="str">
        <f t="shared" si="2"/>
        <v>Very Good</v>
      </c>
      <c r="H55" s="27" t="str">
        <f>IF(H53=0,"Very Good","")</f>
        <v>Very Good</v>
      </c>
      <c r="I55" s="27" t="str">
        <f>IF(I53=0,"Very Good","")</f>
        <v>Very Good</v>
      </c>
      <c r="J55" s="27" t="str">
        <f t="shared" si="2"/>
        <v>Very Good</v>
      </c>
      <c r="K55" s="28" t="str">
        <f>IF(AND(K53&gt;=0,K53&lt;=1),"Very Good","")</f>
        <v>Very Good</v>
      </c>
    </row>
    <row r="56" spans="1:11" ht="25.5" customHeight="1">
      <c r="A56" s="9"/>
      <c r="B56" s="10"/>
      <c r="C56" s="29">
        <f>IF(AND(C53&gt;=3,C53&lt;=4),"Good","")</f>
      </c>
      <c r="D56" s="29">
        <f>IF(AND(D53&gt;=3,D53&lt;=4),"Good","")</f>
      </c>
      <c r="E56" s="29">
        <f>IF(E53=3,"Good","")</f>
      </c>
      <c r="F56" s="29">
        <f>IF(AND(F53&gt;=3,F53&lt;=5),"Good","")</f>
      </c>
      <c r="G56" s="29">
        <f>IF(AND(G53&gt;=3,G53&lt;=4),"Good","")</f>
      </c>
      <c r="H56" s="29">
        <f>IF(H53=1,"Good","")</f>
      </c>
      <c r="I56" s="29">
        <f>IF(I53=1,"Good","")</f>
      </c>
      <c r="J56" s="29">
        <f>IF(AND(J53&gt;=3,J53&lt;=5),"Good","")</f>
      </c>
      <c r="K56" s="30">
        <f>IF(AND(K53&gt;=2,K53&lt;=3),"Good","")</f>
      </c>
    </row>
    <row r="57" spans="1:11" ht="25.5" customHeight="1">
      <c r="A57" s="9"/>
      <c r="B57" s="10"/>
      <c r="C57" s="29">
        <f>IF(AND(C53&gt;=5,C53&lt;=9),"Fair","")</f>
      </c>
      <c r="D57" s="29">
        <f>IF(AND(D53&gt;=5,D53&lt;=9),"Fair","")</f>
      </c>
      <c r="E57" s="29">
        <f>IF(AND(E53&gt;=4,E53&lt;=7),"Fair","")</f>
      </c>
      <c r="F57" s="29">
        <f>IF(AND(F53&gt;=6,F53&lt;=10),"Fair","")</f>
      </c>
      <c r="G57" s="29">
        <f>IF(AND(G53&gt;=5,G53&lt;=7),"Fair","")</f>
      </c>
      <c r="H57" s="29">
        <f>IF(AND(H53&gt;=2,H53&lt;=4),"Fair","")</f>
      </c>
      <c r="I57" s="29">
        <f>IF(AND(I53&gt;=2,I53&lt;=4),"Fair","")</f>
      </c>
      <c r="J57" s="29">
        <f>IF(AND(J53&gt;=6,J53&lt;=10),"Fair","")</f>
      </c>
      <c r="K57" s="30">
        <f>IF(AND(K53&gt;=4,K53&lt;=7),"Fair","")</f>
      </c>
    </row>
    <row r="58" spans="1:11" ht="25.5" customHeight="1">
      <c r="A58" s="9"/>
      <c r="B58" s="10"/>
      <c r="C58" s="29">
        <f>IF(AND(C53&gt;=10,C53&lt;=13),"Poor","")</f>
      </c>
      <c r="D58" s="29">
        <f>IF(AND(D53&gt;=10,D53&lt;=13),"Poor","")</f>
      </c>
      <c r="E58" s="29">
        <f>IF(AND(E53&gt;=8,E53&lt;=10),"Poor","")</f>
      </c>
      <c r="F58" s="29">
        <f>IF(AND(F53&gt;=11,F53&lt;=13),"Poor","")</f>
      </c>
      <c r="G58" s="29">
        <f>IF(AND(G53&gt;=8,G53&lt;=11),"Poor","")</f>
      </c>
      <c r="H58" s="29">
        <f>IF(AND(H53&gt;=5,H53&lt;=6),"Poor","")</f>
      </c>
      <c r="I58" s="29">
        <f>IF(I53=5,"Poor","")</f>
      </c>
      <c r="J58" s="29">
        <f>IF(AND(J53&gt;=11,J53&lt;=14),"Poor","")</f>
      </c>
      <c r="K58" s="30">
        <f>IF(AND(K53&gt;=8,K53&lt;=10),"Poor","")</f>
      </c>
    </row>
    <row r="59" spans="1:11" ht="25.5" customHeight="1">
      <c r="A59" s="16"/>
      <c r="B59" s="17"/>
      <c r="C59" s="31">
        <f>IF(C53&gt;=14,"Very Poor","")</f>
      </c>
      <c r="D59" s="31">
        <f>IF(D53&gt;=14,"Very Poor","")</f>
      </c>
      <c r="E59" s="31">
        <f>IF(E53&gt;=11,"Very Poor","")</f>
      </c>
      <c r="F59" s="31">
        <f>IF(F53&gt;=14,"Very Poor","")</f>
      </c>
      <c r="G59" s="31">
        <f>IF(G53&gt;=12,"Very Poor","")</f>
      </c>
      <c r="H59" s="31">
        <f>IF(H53&gt;=7,"Very Poor","")</f>
      </c>
      <c r="I59" s="31">
        <f>IF(I53&gt;=6,"Very Poor","")</f>
      </c>
      <c r="J59" s="31">
        <f>IF(J53&gt;=15,"Very Poor","")</f>
      </c>
      <c r="K59" s="32">
        <f>IF(K53&gt;=11,"Very Poor","")</f>
      </c>
    </row>
    <row r="60" spans="1:11" ht="12.75">
      <c r="A60" s="41" t="s">
        <v>57</v>
      </c>
      <c r="B60" s="42"/>
      <c r="C60" s="42"/>
      <c r="D60" s="42"/>
      <c r="E60" s="42"/>
      <c r="F60" s="42"/>
      <c r="G60" s="42"/>
      <c r="H60" s="42"/>
      <c r="I60" s="42"/>
      <c r="J60" s="42"/>
      <c r="K60" s="42"/>
    </row>
    <row r="61" spans="1:11" ht="12.75">
      <c r="A61" s="43"/>
      <c r="B61" s="43"/>
      <c r="C61" s="43"/>
      <c r="D61" s="43"/>
      <c r="E61" s="43"/>
      <c r="F61" s="43"/>
      <c r="G61" s="43"/>
      <c r="H61" s="43"/>
      <c r="I61" s="43"/>
      <c r="J61" s="43"/>
      <c r="K61" s="43"/>
    </row>
    <row r="62" spans="1:12" ht="12.75">
      <c r="A62" s="22"/>
      <c r="B62" s="19"/>
      <c r="C62" s="7" t="s">
        <v>43</v>
      </c>
      <c r="D62" s="7" t="s">
        <v>44</v>
      </c>
      <c r="E62" s="7" t="s">
        <v>45</v>
      </c>
      <c r="F62" s="7" t="s">
        <v>46</v>
      </c>
      <c r="G62" s="7" t="s">
        <v>47</v>
      </c>
      <c r="H62" s="7" t="s">
        <v>48</v>
      </c>
      <c r="I62" s="7" t="s">
        <v>49</v>
      </c>
      <c r="J62" s="7" t="s">
        <v>50</v>
      </c>
      <c r="K62" s="8" t="s">
        <v>51</v>
      </c>
      <c r="L62" s="1"/>
    </row>
    <row r="63" spans="1:11" ht="12.75">
      <c r="A63" s="23" t="s">
        <v>52</v>
      </c>
      <c r="B63" s="20"/>
      <c r="C63" s="11">
        <v>0</v>
      </c>
      <c r="D63" s="11">
        <v>0</v>
      </c>
      <c r="E63" s="11">
        <v>0</v>
      </c>
      <c r="F63" s="11">
        <v>0</v>
      </c>
      <c r="G63" s="11">
        <v>0</v>
      </c>
      <c r="H63" s="10"/>
      <c r="I63" s="10"/>
      <c r="J63" s="11">
        <v>0</v>
      </c>
      <c r="K63" s="12">
        <v>0</v>
      </c>
    </row>
    <row r="64" spans="1:11" ht="12.75">
      <c r="A64" s="23"/>
      <c r="B64" s="20"/>
      <c r="C64" s="10">
        <v>1</v>
      </c>
      <c r="D64" s="10">
        <v>1</v>
      </c>
      <c r="E64" s="10">
        <v>1</v>
      </c>
      <c r="F64" s="10">
        <v>1</v>
      </c>
      <c r="G64" s="10">
        <v>1</v>
      </c>
      <c r="H64" s="10">
        <v>0</v>
      </c>
      <c r="I64" s="10">
        <v>0</v>
      </c>
      <c r="J64" s="10">
        <v>1</v>
      </c>
      <c r="K64" s="13"/>
    </row>
    <row r="65" spans="1:11" ht="12.75">
      <c r="A65" s="23"/>
      <c r="B65" s="20"/>
      <c r="C65" s="10">
        <v>2</v>
      </c>
      <c r="D65" s="10">
        <v>2</v>
      </c>
      <c r="E65" s="10">
        <v>2</v>
      </c>
      <c r="F65" s="10">
        <v>2</v>
      </c>
      <c r="G65" s="10">
        <v>2</v>
      </c>
      <c r="H65" s="10"/>
      <c r="I65" s="10"/>
      <c r="J65" s="10">
        <v>2</v>
      </c>
      <c r="K65" s="13">
        <v>1</v>
      </c>
    </row>
    <row r="66" spans="1:11" ht="12.75">
      <c r="A66" s="23" t="s">
        <v>53</v>
      </c>
      <c r="B66" s="20"/>
      <c r="C66" s="10">
        <v>3</v>
      </c>
      <c r="D66" s="10">
        <v>3</v>
      </c>
      <c r="E66" s="10"/>
      <c r="F66" s="10">
        <v>3</v>
      </c>
      <c r="G66" s="10">
        <v>3</v>
      </c>
      <c r="H66" s="10"/>
      <c r="I66" s="10"/>
      <c r="J66" s="10">
        <v>3</v>
      </c>
      <c r="K66" s="14">
        <v>2</v>
      </c>
    </row>
    <row r="67" spans="1:11" ht="12.75">
      <c r="A67" s="23"/>
      <c r="B67" s="20"/>
      <c r="C67" s="10"/>
      <c r="D67" s="10"/>
      <c r="E67" s="10">
        <v>3</v>
      </c>
      <c r="F67" s="10">
        <v>4</v>
      </c>
      <c r="G67" s="10"/>
      <c r="H67" s="10">
        <v>1</v>
      </c>
      <c r="I67" s="10">
        <v>1</v>
      </c>
      <c r="J67" s="10">
        <v>4</v>
      </c>
      <c r="K67" s="13"/>
    </row>
    <row r="68" spans="1:11" ht="12.75">
      <c r="A68" s="23"/>
      <c r="B68" s="20"/>
      <c r="C68" s="10">
        <v>4</v>
      </c>
      <c r="D68" s="10">
        <v>4</v>
      </c>
      <c r="E68" s="10"/>
      <c r="F68" s="10">
        <v>5</v>
      </c>
      <c r="G68" s="10">
        <v>4</v>
      </c>
      <c r="H68" s="10"/>
      <c r="I68" s="10"/>
      <c r="J68" s="10">
        <v>5</v>
      </c>
      <c r="K68" s="13">
        <v>3</v>
      </c>
    </row>
    <row r="69" spans="1:11" ht="12.75">
      <c r="A69" s="23" t="s">
        <v>54</v>
      </c>
      <c r="B69" s="20"/>
      <c r="C69" s="10">
        <v>5</v>
      </c>
      <c r="D69" s="10">
        <v>5</v>
      </c>
      <c r="E69" s="10">
        <v>4</v>
      </c>
      <c r="F69" s="10">
        <v>6</v>
      </c>
      <c r="G69" s="10"/>
      <c r="H69" s="10"/>
      <c r="I69" s="10"/>
      <c r="J69" s="10">
        <v>6</v>
      </c>
      <c r="K69" s="13">
        <v>4</v>
      </c>
    </row>
    <row r="70" spans="1:11" ht="12.75">
      <c r="A70" s="23"/>
      <c r="B70" s="20"/>
      <c r="C70" s="15">
        <v>6</v>
      </c>
      <c r="D70" s="10">
        <v>6</v>
      </c>
      <c r="E70" s="10">
        <v>5</v>
      </c>
      <c r="F70" s="10">
        <v>7</v>
      </c>
      <c r="G70" s="15">
        <v>5</v>
      </c>
      <c r="H70" s="10">
        <v>2</v>
      </c>
      <c r="I70" s="10">
        <v>2</v>
      </c>
      <c r="J70" s="15">
        <v>7</v>
      </c>
      <c r="K70" s="13">
        <v>5</v>
      </c>
    </row>
    <row r="71" spans="1:11" ht="12.75">
      <c r="A71" s="23"/>
      <c r="B71" s="20"/>
      <c r="C71" s="10">
        <v>7</v>
      </c>
      <c r="D71" s="10">
        <v>7</v>
      </c>
      <c r="E71" s="10">
        <v>6</v>
      </c>
      <c r="F71" s="10">
        <v>8</v>
      </c>
      <c r="G71" s="10">
        <v>6</v>
      </c>
      <c r="H71" s="15">
        <v>3</v>
      </c>
      <c r="I71" s="15">
        <v>3</v>
      </c>
      <c r="J71" s="10">
        <v>8</v>
      </c>
      <c r="K71" s="13">
        <v>6</v>
      </c>
    </row>
    <row r="72" spans="1:11" ht="12.75">
      <c r="A72" s="23"/>
      <c r="B72" s="20"/>
      <c r="C72" s="10">
        <v>8</v>
      </c>
      <c r="D72" s="15">
        <v>8</v>
      </c>
      <c r="E72" s="15">
        <v>7</v>
      </c>
      <c r="F72" s="15">
        <v>9</v>
      </c>
      <c r="G72" s="10">
        <v>7</v>
      </c>
      <c r="H72" s="10">
        <v>4</v>
      </c>
      <c r="I72" s="10">
        <v>4</v>
      </c>
      <c r="J72" s="10">
        <v>9</v>
      </c>
      <c r="K72" s="13">
        <v>7</v>
      </c>
    </row>
    <row r="73" spans="1:11" ht="12.75">
      <c r="A73" s="23"/>
      <c r="B73" s="20"/>
      <c r="C73" s="10">
        <v>9</v>
      </c>
      <c r="D73" s="10">
        <v>9</v>
      </c>
      <c r="E73" s="10"/>
      <c r="F73" s="10">
        <v>10</v>
      </c>
      <c r="G73" s="10"/>
      <c r="H73" s="10"/>
      <c r="I73" s="10"/>
      <c r="J73" s="10">
        <v>10</v>
      </c>
      <c r="K73" s="13"/>
    </row>
    <row r="74" spans="1:11" ht="12.75">
      <c r="A74" s="23" t="s">
        <v>55</v>
      </c>
      <c r="B74" s="20"/>
      <c r="C74" s="10">
        <v>10</v>
      </c>
      <c r="D74" s="10">
        <v>10</v>
      </c>
      <c r="E74" s="10">
        <v>8</v>
      </c>
      <c r="F74" s="10">
        <v>11</v>
      </c>
      <c r="G74" s="10">
        <v>8</v>
      </c>
      <c r="H74" s="10"/>
      <c r="I74" s="10"/>
      <c r="J74" s="10">
        <v>11</v>
      </c>
      <c r="K74" s="13">
        <v>8</v>
      </c>
    </row>
    <row r="75" spans="1:11" ht="12.75">
      <c r="A75" s="23"/>
      <c r="B75" s="20"/>
      <c r="C75" s="10">
        <v>11</v>
      </c>
      <c r="D75" s="10">
        <v>11</v>
      </c>
      <c r="E75" s="10">
        <v>9</v>
      </c>
      <c r="F75" s="10">
        <v>12</v>
      </c>
      <c r="G75" s="10">
        <v>9</v>
      </c>
      <c r="H75" s="10">
        <v>5</v>
      </c>
      <c r="I75" s="10">
        <v>5</v>
      </c>
      <c r="J75" s="10">
        <v>12</v>
      </c>
      <c r="K75" s="13">
        <v>10</v>
      </c>
    </row>
    <row r="76" spans="1:11" ht="12.75">
      <c r="A76" s="23"/>
      <c r="B76" s="20"/>
      <c r="C76" s="10">
        <v>12</v>
      </c>
      <c r="D76" s="10">
        <v>12</v>
      </c>
      <c r="E76" s="10">
        <v>10</v>
      </c>
      <c r="F76" s="10">
        <v>13</v>
      </c>
      <c r="G76" s="10">
        <v>10</v>
      </c>
      <c r="H76" s="10">
        <v>6</v>
      </c>
      <c r="I76" s="10"/>
      <c r="J76" s="10">
        <v>13</v>
      </c>
      <c r="K76" s="13"/>
    </row>
    <row r="77" spans="1:11" ht="12.75">
      <c r="A77" s="23"/>
      <c r="B77" s="20"/>
      <c r="C77" s="10">
        <v>13</v>
      </c>
      <c r="D77" s="10">
        <v>13</v>
      </c>
      <c r="E77" s="10"/>
      <c r="F77" s="10"/>
      <c r="G77" s="10">
        <v>11</v>
      </c>
      <c r="H77" s="10"/>
      <c r="I77" s="10"/>
      <c r="J77" s="10">
        <v>14</v>
      </c>
      <c r="K77" s="13"/>
    </row>
    <row r="78" spans="1:11" ht="12.75">
      <c r="A78" s="24" t="s">
        <v>56</v>
      </c>
      <c r="B78" s="21"/>
      <c r="C78" s="17">
        <v>14</v>
      </c>
      <c r="D78" s="17">
        <v>14</v>
      </c>
      <c r="E78" s="17">
        <v>11</v>
      </c>
      <c r="F78" s="17">
        <v>14</v>
      </c>
      <c r="G78" s="17">
        <v>12</v>
      </c>
      <c r="H78" s="17">
        <v>7</v>
      </c>
      <c r="I78" s="17">
        <v>6</v>
      </c>
      <c r="J78" s="17">
        <v>15</v>
      </c>
      <c r="K78" s="18">
        <v>11</v>
      </c>
    </row>
  </sheetData>
  <mergeCells count="3">
    <mergeCell ref="A2:K2"/>
    <mergeCell ref="A60:K61"/>
    <mergeCell ref="A1:K1"/>
  </mergeCells>
  <conditionalFormatting sqref="C63">
    <cfRule type="expression" priority="1" dxfId="0" stopIfTrue="1">
      <formula>"c54"</formula>
    </cfRule>
  </conditionalFormatting>
  <printOptions/>
  <pageMargins left="0.5" right="0.5" top="1" bottom="1" header="0.5" footer="0.5"/>
  <pageSetup horizontalDpi="300" verticalDpi="300" orientation="portrait" scale="95" r:id="rId1"/>
  <rowBreaks count="1" manualBreakCount="1">
    <brk id="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Lorna Silva</cp:lastModifiedBy>
  <cp:lastPrinted>2008-12-03T22:42:36Z</cp:lastPrinted>
  <dcterms:created xsi:type="dcterms:W3CDTF">2008-05-18T16:17:35Z</dcterms:created>
  <dcterms:modified xsi:type="dcterms:W3CDTF">2009-04-12T03:10:25Z</dcterms:modified>
  <cp:category/>
  <cp:version/>
  <cp:contentType/>
  <cp:contentStatus/>
</cp:coreProperties>
</file>